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PROGRAMATICOS\"/>
    </mc:Choice>
  </mc:AlternateContent>
  <bookViews>
    <workbookView xWindow="0" yWindow="0" windowWidth="28800" windowHeight="1173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I30" i="1"/>
  <c r="H30" i="1"/>
  <c r="J28" i="1"/>
  <c r="Q28" i="1" s="1"/>
  <c r="J27" i="1"/>
  <c r="Q27" i="1" s="1"/>
  <c r="J26" i="1"/>
  <c r="Q26" i="1" s="1"/>
  <c r="P25" i="1"/>
  <c r="J25" i="1"/>
  <c r="Q25" i="1" s="1"/>
  <c r="Q24" i="1"/>
  <c r="P24" i="1"/>
  <c r="J24" i="1"/>
  <c r="O24" i="1" s="1"/>
  <c r="P23" i="1"/>
  <c r="J23" i="1"/>
  <c r="Q23" i="1" s="1"/>
  <c r="P22" i="1"/>
  <c r="O22" i="1"/>
  <c r="J22" i="1"/>
  <c r="P21" i="1"/>
  <c r="J21" i="1"/>
  <c r="Q21" i="1" s="1"/>
  <c r="Q20" i="1"/>
  <c r="P20" i="1"/>
  <c r="O20" i="1"/>
  <c r="J20" i="1"/>
  <c r="P19" i="1"/>
  <c r="J19" i="1"/>
  <c r="Q19" i="1" s="1"/>
  <c r="Q18" i="1"/>
  <c r="P18" i="1"/>
  <c r="O18" i="1"/>
  <c r="J18" i="1"/>
  <c r="P17" i="1"/>
  <c r="J17" i="1"/>
  <c r="Q17" i="1" s="1"/>
  <c r="Q16" i="1"/>
  <c r="P16" i="1"/>
  <c r="O16" i="1"/>
  <c r="J16" i="1"/>
  <c r="P15" i="1"/>
  <c r="J15" i="1"/>
  <c r="Q15" i="1" s="1"/>
  <c r="Q14" i="1"/>
  <c r="P14" i="1"/>
  <c r="O14" i="1"/>
  <c r="J14" i="1"/>
  <c r="P13" i="1"/>
  <c r="J13" i="1"/>
  <c r="Q13" i="1" s="1"/>
  <c r="O12" i="1"/>
  <c r="N11" i="1"/>
  <c r="M11" i="1"/>
  <c r="L11" i="1"/>
  <c r="P11" i="1" s="1"/>
  <c r="K11" i="1"/>
  <c r="I11" i="1"/>
  <c r="J11" i="1" s="1"/>
  <c r="H11" i="1"/>
  <c r="O11" i="1" l="1"/>
  <c r="Q11" i="1"/>
  <c r="J30" i="1"/>
  <c r="O30" i="1" s="1"/>
  <c r="O27" i="1"/>
  <c r="O23" i="1"/>
  <c r="O15" i="1"/>
  <c r="O19" i="1"/>
  <c r="O28" i="1"/>
  <c r="O26" i="1"/>
  <c r="O25" i="1"/>
  <c r="O13" i="1"/>
  <c r="O17" i="1"/>
  <c r="O21" i="1"/>
</calcChain>
</file>

<file path=xl/comments1.xml><?xml version="1.0" encoding="utf-8"?>
<comments xmlns="http://schemas.openxmlformats.org/spreadsheetml/2006/main">
  <authors>
    <author>DGCG</author>
    <author>Compras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Q22" authorId="1" shapeId="0">
      <text>
        <r>
          <rPr>
            <b/>
            <sz val="9"/>
            <color indexed="81"/>
            <rFont val="Tahoma"/>
            <family val="2"/>
          </rPr>
          <t>Compras:
Esta tecleado</t>
        </r>
      </text>
    </comment>
  </commentList>
</comments>
</file>

<file path=xl/sharedStrings.xml><?xml version="1.0" encoding="utf-8"?>
<sst xmlns="http://schemas.openxmlformats.org/spreadsheetml/2006/main" count="75" uniqueCount="59">
  <si>
    <t>PROGRAMAS Y PROYECTOS DE INVERSIÓN</t>
  </si>
  <si>
    <t>Del 1 de Enero al 30 de Junio de 2018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</si>
  <si>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</si>
  <si>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</si>
  <si>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</si>
  <si>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</si>
  <si>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</si>
  <si>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</si>
  <si>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</si>
  <si>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</si>
  <si>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</si>
  <si>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</si>
  <si>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</si>
  <si>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</si>
  <si>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</si>
  <si>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</si>
  <si>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Pagado</t>
  </si>
  <si>
    <t>Ejercido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</si>
  <si>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</si>
  <si>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</si>
  <si>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</si>
  <si>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</si>
  <si>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</si>
  <si>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</si>
  <si>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</si>
  <si>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</si>
  <si>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</si>
  <si>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</si>
  <si>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</si>
  <si>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</si>
  <si>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</si>
  <si>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</si>
  <si>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</si>
  <si>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</si>
  <si>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</si>
  <si>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</si>
  <si>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</si>
  <si>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</si>
  <si>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</si>
  <si>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</si>
  <si>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</si>
  <si>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</si>
  <si>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</si>
  <si>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</si>
  <si>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</si>
  <si>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</si>
  <si>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</si>
  <si>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</si>
  <si>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</si>
  <si>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</si>
  <si>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</si>
  <si>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P2880</t>
  </si>
  <si>
    <t>Adm. e Imp. ext. MD</t>
  </si>
  <si>
    <t>P2881</t>
  </si>
  <si>
    <t>Adm. e Imp. ext. SFR</t>
  </si>
  <si>
    <t>Q1470</t>
  </si>
  <si>
    <t>INSTITUTO TECNOLOGIC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</si>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</sst>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11" xfId="0" applyNumberFormat="1" applyFont="1" applyFill="1" applyBorder="1" applyAlignment="1">
      <alignment horizontal="right" vertical="center" wrapText="1"/>
    </xf>
    <xf numFmtId="43" fontId="5" fillId="3" borderId="10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right" vertical="center" wrapText="1"/>
    </xf>
    <xf numFmtId="43" fontId="3" fillId="0" borderId="12" xfId="1" applyFont="1" applyBorder="1"/>
    <xf numFmtId="43" fontId="3" fillId="0" borderId="10" xfId="1" applyFont="1" applyBorder="1"/>
    <xf numFmtId="43" fontId="3" fillId="0" borderId="0" xfId="1" applyFont="1"/>
    <xf numFmtId="43" fontId="3" fillId="0" borderId="12" xfId="1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638170</xdr:colOff>
      <xdr:row>34</xdr:row>
      <xdr:rowOff>152400</xdr:rowOff>
    </xdr:from>
    <xdr:to>
      <xdr:col>12</xdr:col>
      <xdr:colOff>571500</xdr:colOff>
      <xdr:row>39</xdr:row>
      <xdr:rowOff>152398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7677145" y="6153150"/>
          <a:ext cx="288608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419101</xdr:colOff>
      <xdr:row>34</xdr:row>
      <xdr:rowOff>154287</xdr:rowOff>
    </xdr:from>
    <xdr:to>
      <xdr:col>7</xdr:col>
      <xdr:colOff>828676</xdr:colOff>
      <xdr:row>39</xdr:row>
      <xdr:rowOff>154286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238501" y="6155037"/>
          <a:ext cx="25431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Q40"/>
  <sheetViews>
    <sheetView showGridLines="0" tabSelected="1" view="pageLayout" topLeftCell="A4" zoomScaleNormal="85" workbookViewId="0">
      <selection activeCell="L15" sqref="L15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1.7109375" style="3" customWidth="1"/>
    <col min="5" max="5" width="8.140625" style="3" customWidth="1"/>
    <col min="6" max="6" width="22.28515625" style="3" customWidth="1"/>
    <col min="7" max="7" width="7.42578125" style="3" customWidth="1"/>
    <col min="8" max="8" width="13.7109375" style="3" customWidth="1"/>
    <col min="9" max="9" width="15.42578125" style="3" customWidth="1"/>
    <col min="10" max="10" width="14.5703125" style="3" customWidth="1"/>
    <col min="11" max="11" width="13.85546875" style="3" customWidth="1"/>
    <col min="12" max="12" width="12.7109375" style="3" customWidth="1"/>
    <col min="13" max="13" width="14" style="3" customWidth="1"/>
    <col min="14" max="14" width="13.5703125" style="3" customWidth="1"/>
    <col min="15" max="15" width="14.85546875" style="3" customWidth="1"/>
    <col min="16" max="16" width="12.85546875" style="2" customWidth="1"/>
    <col min="17" max="17" width="11.140625" style="3" customWidth="1"/>
    <col min="18" max="18" width="7.140625" style="3" customWidth="1"/>
    <col min="19" max="16384" width="11.42578125" style="3"/>
  </cols>
  <sheetData>
    <row r="1" spans="2:17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38.2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9"/>
      <c r="L10" s="40"/>
      <c r="M10" s="40"/>
      <c r="N10" s="37"/>
      <c r="O10" s="38"/>
      <c r="P10" s="41"/>
      <c r="Q10" s="42"/>
    </row>
    <row r="11" spans="2:17" x14ac:dyDescent="0.2">
      <c r="B11" s="43"/>
      <c r="C11" s="44"/>
      <c r="D11" s="45"/>
      <c r="E11" s="46"/>
      <c r="F11" s="46"/>
      <c r="G11" s="47"/>
      <c r="H11" s="48">
        <f>SUM(H13:H28)</f>
        <v>16580725.42</v>
      </c>
      <c r="I11" s="49">
        <f>SUM(I13:I28)</f>
        <v>122013566.88</v>
      </c>
      <c r="J11" s="49">
        <f>H11+I11</f>
        <v>138594292.29999998</v>
      </c>
      <c r="K11" s="50">
        <f>SUM(K13:K28)</f>
        <v>5898499.4600000009</v>
      </c>
      <c r="L11" s="48">
        <f>SUM(L13:L27)</f>
        <v>35219.999999999993</v>
      </c>
      <c r="M11" s="48">
        <f>SUM(M13:M28)</f>
        <v>31648272.780000001</v>
      </c>
      <c r="N11" s="49">
        <f>SUM(N13:N28)</f>
        <v>37864512.240000002</v>
      </c>
      <c r="O11" s="51">
        <f>+J11-L11</f>
        <v>138559072.29999998</v>
      </c>
      <c r="P11" s="52">
        <f>L11/H11</f>
        <v>2.1241531421488311E-3</v>
      </c>
      <c r="Q11" s="53">
        <f>L11/J11</f>
        <v>2.5412301917717572E-4</v>
      </c>
    </row>
    <row r="12" spans="2:17" x14ac:dyDescent="0.2">
      <c r="B12" s="43"/>
      <c r="C12" s="54"/>
      <c r="D12" s="55" t="s">
        <v>24</v>
      </c>
      <c r="E12" s="37"/>
      <c r="F12" s="37"/>
      <c r="G12" s="39"/>
      <c r="H12" s="56"/>
      <c r="I12" s="56"/>
      <c r="J12" s="57"/>
      <c r="K12" s="58"/>
      <c r="L12" s="56"/>
      <c r="M12" s="56"/>
      <c r="N12" s="57"/>
      <c r="O12" s="56">
        <f>+J12-L12</f>
        <v>0</v>
      </c>
      <c r="P12" s="52"/>
      <c r="Q12" s="53"/>
    </row>
    <row r="13" spans="2:17" x14ac:dyDescent="0.2">
      <c r="B13" s="59"/>
      <c r="C13" s="54"/>
      <c r="D13" s="55"/>
      <c r="E13" s="42" t="s">
        <v>25</v>
      </c>
      <c r="F13" s="60" t="s">
        <v>26</v>
      </c>
      <c r="G13" s="61" t="s">
        <v>27</v>
      </c>
      <c r="H13" s="62">
        <v>4767917.29</v>
      </c>
      <c r="I13" s="62">
        <v>2410685.35</v>
      </c>
      <c r="J13" s="57">
        <f>+H13+I13</f>
        <v>7178602.6400000006</v>
      </c>
      <c r="K13" s="63">
        <v>77812.98</v>
      </c>
      <c r="L13" s="62">
        <v>4504.4399999999996</v>
      </c>
      <c r="M13" s="62">
        <v>3056325.58</v>
      </c>
      <c r="N13" s="64">
        <v>3193643</v>
      </c>
      <c r="O13" s="65">
        <f>J13-L13</f>
        <v>7174098.2000000002</v>
      </c>
      <c r="P13" s="52">
        <f t="shared" ref="P13:P20" si="0">L13/H13</f>
        <v>9.4473954266098429E-4</v>
      </c>
      <c r="Q13" s="53">
        <f t="shared" ref="Q13:Q28" si="1">L13/J13</f>
        <v>6.2748145090253931E-4</v>
      </c>
    </row>
    <row r="14" spans="2:17" x14ac:dyDescent="0.2">
      <c r="B14" s="59"/>
      <c r="C14" s="44"/>
      <c r="D14" s="45"/>
      <c r="E14" s="42" t="s">
        <v>28</v>
      </c>
      <c r="F14" s="60" t="s">
        <v>29</v>
      </c>
      <c r="G14" s="61" t="s">
        <v>27</v>
      </c>
      <c r="H14" s="62">
        <v>1310105.72</v>
      </c>
      <c r="I14" s="62">
        <v>1129664.97</v>
      </c>
      <c r="J14" s="57">
        <f t="shared" ref="J14:J28" si="2">+H14+I14</f>
        <v>2439770.69</v>
      </c>
      <c r="K14" s="63">
        <v>0.01</v>
      </c>
      <c r="L14" s="62">
        <v>3827.6</v>
      </c>
      <c r="M14" s="62">
        <v>1092129.77</v>
      </c>
      <c r="N14" s="64">
        <v>1159957.3799999999</v>
      </c>
      <c r="O14" s="65">
        <f t="shared" ref="O14:O28" si="3">J14-L14</f>
        <v>2435943.09</v>
      </c>
      <c r="P14" s="52">
        <f t="shared" si="0"/>
        <v>2.9215962815581022E-3</v>
      </c>
      <c r="Q14" s="53">
        <f t="shared" si="1"/>
        <v>1.5688359630224101E-3</v>
      </c>
    </row>
    <row r="15" spans="2:17" x14ac:dyDescent="0.2">
      <c r="B15" s="59"/>
      <c r="C15" s="54"/>
      <c r="D15" s="55"/>
      <c r="E15" s="42" t="s">
        <v>30</v>
      </c>
      <c r="F15" s="60" t="s">
        <v>31</v>
      </c>
      <c r="G15" s="61" t="s">
        <v>27</v>
      </c>
      <c r="H15" s="62">
        <v>818809.13</v>
      </c>
      <c r="I15" s="62">
        <v>1551039.12</v>
      </c>
      <c r="J15" s="57">
        <f t="shared" si="2"/>
        <v>2369848.25</v>
      </c>
      <c r="K15" s="63">
        <v>16782.88</v>
      </c>
      <c r="L15" s="62">
        <v>1773.56</v>
      </c>
      <c r="M15" s="62">
        <v>687300.75</v>
      </c>
      <c r="N15" s="64">
        <v>705857.19</v>
      </c>
      <c r="O15" s="65">
        <f t="shared" si="3"/>
        <v>2368074.69</v>
      </c>
      <c r="P15" s="52">
        <f t="shared" si="0"/>
        <v>2.1660237227691878E-3</v>
      </c>
      <c r="Q15" s="53">
        <f t="shared" si="1"/>
        <v>7.483854715170053E-4</v>
      </c>
    </row>
    <row r="16" spans="2:17" x14ac:dyDescent="0.2">
      <c r="B16" s="59"/>
      <c r="C16" s="54"/>
      <c r="D16" s="55"/>
      <c r="E16" s="42" t="s">
        <v>32</v>
      </c>
      <c r="F16" s="60" t="s">
        <v>33</v>
      </c>
      <c r="G16" s="61" t="s">
        <v>27</v>
      </c>
      <c r="H16" s="62">
        <v>519121.32</v>
      </c>
      <c r="I16" s="62">
        <v>522961.32</v>
      </c>
      <c r="J16" s="57">
        <f t="shared" si="2"/>
        <v>1042082.64</v>
      </c>
      <c r="K16" s="63"/>
      <c r="L16" s="62">
        <v>2461.96</v>
      </c>
      <c r="M16" s="62">
        <v>363511.12</v>
      </c>
      <c r="N16" s="64">
        <v>365973.08</v>
      </c>
      <c r="O16" s="65">
        <f t="shared" si="3"/>
        <v>1039620.68</v>
      </c>
      <c r="P16" s="52">
        <f t="shared" si="0"/>
        <v>4.7425522804572925E-3</v>
      </c>
      <c r="Q16" s="53">
        <f t="shared" si="1"/>
        <v>2.3625381572425007E-3</v>
      </c>
    </row>
    <row r="17" spans="1:17" x14ac:dyDescent="0.2">
      <c r="B17" s="59"/>
      <c r="C17" s="54"/>
      <c r="D17" s="55"/>
      <c r="E17" s="42" t="s">
        <v>34</v>
      </c>
      <c r="F17" s="60" t="s">
        <v>35</v>
      </c>
      <c r="G17" s="61" t="s">
        <v>27</v>
      </c>
      <c r="H17" s="62">
        <v>729553.94</v>
      </c>
      <c r="I17" s="62">
        <v>866571.48</v>
      </c>
      <c r="J17" s="57">
        <f t="shared" si="2"/>
        <v>1596125.42</v>
      </c>
      <c r="K17" s="63"/>
      <c r="L17" s="62">
        <v>2978.24</v>
      </c>
      <c r="M17" s="62">
        <v>706474.94</v>
      </c>
      <c r="N17" s="64">
        <v>709453.18</v>
      </c>
      <c r="O17" s="65">
        <f t="shared" si="3"/>
        <v>1593147.18</v>
      </c>
      <c r="P17" s="52">
        <f t="shared" si="0"/>
        <v>4.0822752598663236E-3</v>
      </c>
      <c r="Q17" s="53">
        <f t="shared" si="1"/>
        <v>1.8659185316402015E-3</v>
      </c>
    </row>
    <row r="18" spans="1:17" x14ac:dyDescent="0.2">
      <c r="B18" s="59"/>
      <c r="C18" s="54"/>
      <c r="D18" s="55"/>
      <c r="E18" s="42" t="s">
        <v>36</v>
      </c>
      <c r="F18" s="60" t="s">
        <v>37</v>
      </c>
      <c r="G18" s="61" t="s">
        <v>27</v>
      </c>
      <c r="H18" s="62">
        <v>382182.21</v>
      </c>
      <c r="I18" s="62">
        <v>546196.22</v>
      </c>
      <c r="J18" s="57">
        <f t="shared" si="2"/>
        <v>928378.42999999993</v>
      </c>
      <c r="K18" s="63"/>
      <c r="L18" s="62">
        <v>1431.72</v>
      </c>
      <c r="M18" s="62">
        <v>432037.44</v>
      </c>
      <c r="N18" s="64">
        <v>433469.16</v>
      </c>
      <c r="O18" s="65">
        <f t="shared" si="3"/>
        <v>926946.71</v>
      </c>
      <c r="P18" s="52">
        <f t="shared" si="0"/>
        <v>3.7461712307331101E-3</v>
      </c>
      <c r="Q18" s="53">
        <f t="shared" si="1"/>
        <v>1.5421728400130969E-3</v>
      </c>
    </row>
    <row r="19" spans="1:17" x14ac:dyDescent="0.2">
      <c r="B19" s="59"/>
      <c r="C19" s="54"/>
      <c r="D19" s="55"/>
      <c r="E19" s="42" t="s">
        <v>38</v>
      </c>
      <c r="F19" s="60" t="s">
        <v>39</v>
      </c>
      <c r="G19" s="61" t="s">
        <v>27</v>
      </c>
      <c r="H19" s="62">
        <v>759710.84</v>
      </c>
      <c r="I19" s="62">
        <v>921547.54</v>
      </c>
      <c r="J19" s="57">
        <f t="shared" si="2"/>
        <v>1681258.38</v>
      </c>
      <c r="K19" s="63">
        <v>27</v>
      </c>
      <c r="L19" s="62">
        <v>2230.1999999999998</v>
      </c>
      <c r="M19" s="62">
        <v>691911.66</v>
      </c>
      <c r="N19" s="64">
        <v>694168.86</v>
      </c>
      <c r="O19" s="65">
        <f t="shared" si="3"/>
        <v>1679028.18</v>
      </c>
      <c r="P19" s="52">
        <f t="shared" si="0"/>
        <v>2.9355905991811306E-3</v>
      </c>
      <c r="Q19" s="53">
        <f t="shared" si="1"/>
        <v>1.326506399331672E-3</v>
      </c>
    </row>
    <row r="20" spans="1:17" x14ac:dyDescent="0.2">
      <c r="B20" s="59"/>
      <c r="C20" s="54"/>
      <c r="D20" s="55"/>
      <c r="E20" s="42" t="s">
        <v>40</v>
      </c>
      <c r="F20" s="60" t="s">
        <v>41</v>
      </c>
      <c r="G20" s="61" t="s">
        <v>27</v>
      </c>
      <c r="H20" s="62">
        <v>134951.23000000001</v>
      </c>
      <c r="I20" s="62">
        <v>137190.15</v>
      </c>
      <c r="J20" s="57">
        <f t="shared" si="2"/>
        <v>272141.38</v>
      </c>
      <c r="K20" s="63"/>
      <c r="L20" s="62"/>
      <c r="M20" s="62">
        <v>125246.6</v>
      </c>
      <c r="N20" s="64">
        <v>125246.6</v>
      </c>
      <c r="O20" s="65">
        <f t="shared" si="3"/>
        <v>272141.38</v>
      </c>
      <c r="P20" s="52">
        <f t="shared" si="0"/>
        <v>0</v>
      </c>
      <c r="Q20" s="53">
        <f t="shared" si="1"/>
        <v>0</v>
      </c>
    </row>
    <row r="21" spans="1:17" s="3" customFormat="1" x14ac:dyDescent="0.2">
      <c r="A21" s="2"/>
      <c r="B21" s="59"/>
      <c r="C21" s="54"/>
      <c r="D21" s="55"/>
      <c r="E21" s="42" t="s">
        <v>42</v>
      </c>
      <c r="F21" s="60" t="s">
        <v>43</v>
      </c>
      <c r="G21" s="61" t="s">
        <v>27</v>
      </c>
      <c r="H21" s="62">
        <v>9500</v>
      </c>
      <c r="I21" s="62">
        <v>464251.3</v>
      </c>
      <c r="J21" s="57">
        <f t="shared" si="2"/>
        <v>473751.3</v>
      </c>
      <c r="K21" s="63"/>
      <c r="L21" s="62"/>
      <c r="M21" s="62">
        <v>142615.62</v>
      </c>
      <c r="N21" s="64">
        <v>142615.62</v>
      </c>
      <c r="O21" s="65">
        <f t="shared" si="3"/>
        <v>473751.3</v>
      </c>
      <c r="P21" s="52">
        <f>L21/H21</f>
        <v>0</v>
      </c>
      <c r="Q21" s="53">
        <f t="shared" si="1"/>
        <v>0</v>
      </c>
    </row>
    <row r="22" spans="1:17" s="3" customFormat="1" x14ac:dyDescent="0.2">
      <c r="A22" s="2"/>
      <c r="B22" s="59"/>
      <c r="C22" s="54"/>
      <c r="D22" s="55"/>
      <c r="E22" s="42" t="s">
        <v>44</v>
      </c>
      <c r="F22" s="60" t="s">
        <v>45</v>
      </c>
      <c r="G22" s="61" t="s">
        <v>27</v>
      </c>
      <c r="H22" s="62">
        <v>1000</v>
      </c>
      <c r="I22" s="62">
        <v>1000</v>
      </c>
      <c r="J22" s="57">
        <f t="shared" si="2"/>
        <v>2000</v>
      </c>
      <c r="K22" s="63"/>
      <c r="L22" s="62"/>
      <c r="M22" s="62"/>
      <c r="N22" s="64"/>
      <c r="O22" s="65">
        <f t="shared" si="3"/>
        <v>2000</v>
      </c>
      <c r="P22" s="52">
        <f>L22/H22</f>
        <v>0</v>
      </c>
      <c r="Q22" s="53">
        <v>0</v>
      </c>
    </row>
    <row r="23" spans="1:17" s="3" customFormat="1" x14ac:dyDescent="0.2">
      <c r="A23" s="2"/>
      <c r="B23" s="59"/>
      <c r="C23" s="54"/>
      <c r="D23" s="55"/>
      <c r="E23" s="42" t="s">
        <v>46</v>
      </c>
      <c r="F23" s="60" t="s">
        <v>47</v>
      </c>
      <c r="G23" s="61" t="s">
        <v>27</v>
      </c>
      <c r="H23" s="62">
        <v>478379.54</v>
      </c>
      <c r="I23" s="62">
        <v>478509.55</v>
      </c>
      <c r="J23" s="57">
        <f t="shared" si="2"/>
        <v>956889.09</v>
      </c>
      <c r="K23" s="63"/>
      <c r="L23" s="62">
        <v>2193.36</v>
      </c>
      <c r="M23" s="62">
        <v>261143.87</v>
      </c>
      <c r="N23" s="64">
        <v>263337.23</v>
      </c>
      <c r="O23" s="65">
        <f t="shared" si="3"/>
        <v>954695.73</v>
      </c>
      <c r="P23" s="52">
        <f>L23/H23</f>
        <v>4.5849786970404297E-3</v>
      </c>
      <c r="Q23" s="53">
        <f t="shared" si="1"/>
        <v>2.2921778740313575E-3</v>
      </c>
    </row>
    <row r="24" spans="1:17" s="3" customFormat="1" x14ac:dyDescent="0.2">
      <c r="A24" s="2"/>
      <c r="B24" s="59"/>
      <c r="C24" s="54"/>
      <c r="D24" s="55"/>
      <c r="E24" s="42" t="s">
        <v>48</v>
      </c>
      <c r="F24" s="60" t="s">
        <v>47</v>
      </c>
      <c r="G24" s="61" t="s">
        <v>27</v>
      </c>
      <c r="H24" s="62">
        <v>6350138.4100000001</v>
      </c>
      <c r="I24" s="62">
        <v>8372920.0299999993</v>
      </c>
      <c r="J24" s="57">
        <f t="shared" si="2"/>
        <v>14723058.439999999</v>
      </c>
      <c r="K24" s="63">
        <v>37971.25</v>
      </c>
      <c r="L24" s="62">
        <v>5682.76</v>
      </c>
      <c r="M24" s="62">
        <v>8690071.1999999993</v>
      </c>
      <c r="N24" s="64">
        <v>8897245.2100000009</v>
      </c>
      <c r="O24" s="65">
        <f t="shared" si="3"/>
        <v>14717375.68</v>
      </c>
      <c r="P24" s="52">
        <f>L24/H24</f>
        <v>8.9490332857169964E-4</v>
      </c>
      <c r="Q24" s="53">
        <f t="shared" si="1"/>
        <v>3.8597686908318764E-4</v>
      </c>
    </row>
    <row r="25" spans="1:17" s="3" customFormat="1" x14ac:dyDescent="0.2">
      <c r="A25" s="2"/>
      <c r="B25" s="59"/>
      <c r="C25" s="54"/>
      <c r="D25" s="55"/>
      <c r="E25" s="42" t="s">
        <v>49</v>
      </c>
      <c r="F25" s="60" t="s">
        <v>50</v>
      </c>
      <c r="G25" s="61" t="s">
        <v>27</v>
      </c>
      <c r="H25" s="62">
        <v>319355.78999999998</v>
      </c>
      <c r="I25" s="62">
        <v>346177.67</v>
      </c>
      <c r="J25" s="57">
        <f t="shared" si="2"/>
        <v>665533.46</v>
      </c>
      <c r="K25" s="63"/>
      <c r="L25" s="62">
        <v>1404.8</v>
      </c>
      <c r="M25" s="62">
        <v>302675.34000000003</v>
      </c>
      <c r="N25" s="64">
        <v>304080.14</v>
      </c>
      <c r="O25" s="65">
        <f t="shared" si="3"/>
        <v>664128.65999999992</v>
      </c>
      <c r="P25" s="52">
        <f>L25/H25</f>
        <v>4.3988555836109939E-3</v>
      </c>
      <c r="Q25" s="53">
        <f t="shared" si="1"/>
        <v>2.1107879384456491E-3</v>
      </c>
    </row>
    <row r="26" spans="1:17" s="3" customFormat="1" x14ac:dyDescent="0.2">
      <c r="A26" s="2"/>
      <c r="B26" s="59"/>
      <c r="C26" s="54"/>
      <c r="D26" s="55"/>
      <c r="E26" s="42" t="s">
        <v>51</v>
      </c>
      <c r="F26" s="60" t="s">
        <v>52</v>
      </c>
      <c r="G26" s="61" t="s">
        <v>27</v>
      </c>
      <c r="H26" s="62"/>
      <c r="I26" s="62">
        <v>7941800</v>
      </c>
      <c r="J26" s="57">
        <f t="shared" si="2"/>
        <v>7941800</v>
      </c>
      <c r="K26" s="63">
        <v>2889401.43</v>
      </c>
      <c r="L26" s="62">
        <v>6731.36</v>
      </c>
      <c r="M26" s="62">
        <v>1137341.3600000001</v>
      </c>
      <c r="N26" s="64">
        <v>4033474.15</v>
      </c>
      <c r="O26" s="65">
        <f t="shared" si="3"/>
        <v>7935068.6399999997</v>
      </c>
      <c r="P26" s="52">
        <v>0</v>
      </c>
      <c r="Q26" s="53">
        <f t="shared" si="1"/>
        <v>8.4758618952882211E-4</v>
      </c>
    </row>
    <row r="27" spans="1:17" s="3" customFormat="1" x14ac:dyDescent="0.2">
      <c r="A27" s="2"/>
      <c r="B27" s="59"/>
      <c r="C27" s="54"/>
      <c r="D27" s="55"/>
      <c r="E27" s="42" t="s">
        <v>53</v>
      </c>
      <c r="F27" s="60" t="s">
        <v>54</v>
      </c>
      <c r="G27" s="61" t="s">
        <v>27</v>
      </c>
      <c r="H27" s="62"/>
      <c r="I27" s="62">
        <v>8005800</v>
      </c>
      <c r="J27" s="57">
        <f t="shared" si="2"/>
        <v>8005800</v>
      </c>
      <c r="K27" s="63">
        <v>2876503.91</v>
      </c>
      <c r="L27" s="62"/>
      <c r="M27" s="62">
        <v>949629.39</v>
      </c>
      <c r="N27" s="64">
        <v>3826133.3</v>
      </c>
      <c r="O27" s="65">
        <f t="shared" si="3"/>
        <v>8005800</v>
      </c>
      <c r="P27" s="52">
        <v>0</v>
      </c>
      <c r="Q27" s="53">
        <f t="shared" si="1"/>
        <v>0</v>
      </c>
    </row>
    <row r="28" spans="1:17" x14ac:dyDescent="0.2">
      <c r="B28" s="59"/>
      <c r="C28" s="54"/>
      <c r="D28" s="55"/>
      <c r="E28" s="42" t="s">
        <v>55</v>
      </c>
      <c r="F28" s="60" t="s">
        <v>56</v>
      </c>
      <c r="G28" s="61" t="s">
        <v>27</v>
      </c>
      <c r="H28" s="62"/>
      <c r="I28" s="62">
        <v>88317252.179999992</v>
      </c>
      <c r="J28" s="57">
        <f t="shared" si="2"/>
        <v>88317252.179999992</v>
      </c>
      <c r="K28" s="63"/>
      <c r="L28" s="62"/>
      <c r="M28" s="62">
        <v>13009858.140000001</v>
      </c>
      <c r="N28" s="64">
        <v>13009858.140000001</v>
      </c>
      <c r="O28" s="65">
        <f t="shared" si="3"/>
        <v>88317252.179999992</v>
      </c>
      <c r="P28" s="52">
        <v>0</v>
      </c>
      <c r="Q28" s="53">
        <f t="shared" si="1"/>
        <v>0</v>
      </c>
    </row>
    <row r="29" spans="1:17" ht="15" x14ac:dyDescent="0.25">
      <c r="B29" s="66"/>
      <c r="C29" s="67"/>
      <c r="D29" s="68"/>
      <c r="E29" s="69"/>
      <c r="F29" s="70"/>
      <c r="G29" s="70"/>
      <c r="H29" s="69"/>
      <c r="I29" s="69"/>
      <c r="J29" s="57"/>
      <c r="K29"/>
      <c r="L29" s="69"/>
      <c r="M29" s="69"/>
      <c r="N29" s="70"/>
      <c r="O29" s="71"/>
      <c r="P29" s="52"/>
      <c r="Q29" s="53"/>
    </row>
    <row r="30" spans="1:17" s="81" customFormat="1" x14ac:dyDescent="0.2">
      <c r="A30" s="72"/>
      <c r="B30" s="73"/>
      <c r="C30" s="74" t="s">
        <v>57</v>
      </c>
      <c r="D30" s="75"/>
      <c r="E30" s="76">
        <v>0</v>
      </c>
      <c r="F30" s="76">
        <v>0</v>
      </c>
      <c r="G30" s="76">
        <v>0</v>
      </c>
      <c r="H30" s="77">
        <f t="shared" ref="H30:N30" si="4">SUM(H13:H28)</f>
        <v>16580725.42</v>
      </c>
      <c r="I30" s="77">
        <f t="shared" si="4"/>
        <v>122013566.88</v>
      </c>
      <c r="J30" s="77">
        <f t="shared" si="4"/>
        <v>138594292.29999998</v>
      </c>
      <c r="K30" s="78">
        <f t="shared" si="4"/>
        <v>5898499.4600000009</v>
      </c>
      <c r="L30" s="77">
        <f t="shared" si="4"/>
        <v>35219.999999999993</v>
      </c>
      <c r="M30" s="77">
        <f t="shared" si="4"/>
        <v>31648272.780000001</v>
      </c>
      <c r="N30" s="77">
        <f t="shared" si="4"/>
        <v>37864512.240000002</v>
      </c>
      <c r="O30" s="77">
        <f>J30-L30</f>
        <v>138559072.29999998</v>
      </c>
      <c r="P30" s="79"/>
      <c r="Q30" s="80"/>
    </row>
    <row r="31" spans="1:1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x14ac:dyDescent="0.2">
      <c r="B32" s="82" t="s">
        <v>58</v>
      </c>
      <c r="G32" s="2"/>
      <c r="H32" s="2"/>
      <c r="I32" s="2"/>
      <c r="J32" s="2"/>
      <c r="K32" s="2"/>
      <c r="L32" s="2"/>
      <c r="M32" s="2"/>
      <c r="N32" s="2"/>
      <c r="O32" s="2"/>
    </row>
    <row r="35" spans="3:16" x14ac:dyDescent="0.2"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84"/>
      <c r="N35" s="84"/>
      <c r="O35" s="83"/>
      <c r="P35" s="85"/>
    </row>
    <row r="36" spans="3:16" ht="12.75" customHeight="1" x14ac:dyDescent="0.2">
      <c r="C36" s="83"/>
      <c r="D36" s="86"/>
      <c r="E36" s="87"/>
      <c r="F36" s="87"/>
      <c r="G36" s="86"/>
      <c r="H36" s="85"/>
      <c r="I36" s="85"/>
      <c r="J36" s="85"/>
      <c r="K36" s="85"/>
      <c r="L36" s="85"/>
      <c r="M36" s="88"/>
      <c r="N36" s="85"/>
      <c r="O36" s="85"/>
      <c r="P36" s="85"/>
    </row>
    <row r="37" spans="3:16" ht="12.75" customHeight="1" x14ac:dyDescent="0.2">
      <c r="C37" s="83"/>
      <c r="D37" s="89"/>
      <c r="E37" s="89"/>
      <c r="F37" s="89"/>
      <c r="G37" s="86"/>
      <c r="H37" s="83"/>
      <c r="I37" s="85"/>
      <c r="J37" s="85"/>
      <c r="K37" s="85"/>
      <c r="L37" s="85"/>
      <c r="M37" s="88"/>
      <c r="N37" s="85"/>
      <c r="O37" s="85"/>
      <c r="P37" s="85"/>
    </row>
    <row r="38" spans="3:16" x14ac:dyDescent="0.2"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5"/>
    </row>
    <row r="39" spans="3:16" x14ac:dyDescent="0.2"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5"/>
    </row>
    <row r="40" spans="3:16" x14ac:dyDescent="0.2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5"/>
    </row>
  </sheetData>
  <mergeCells count="15">
    <mergeCell ref="D37:F37"/>
    <mergeCell ref="P7:Q7"/>
    <mergeCell ref="B10:D10"/>
    <mergeCell ref="C11:D11"/>
    <mergeCell ref="C14:D14"/>
    <mergeCell ref="C30:D30"/>
    <mergeCell ref="P30:Q30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7" fitToHeight="0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2018-07-06T13:32:03Z</dcterms:created>
  <dcterms:modified xsi:type="dcterms:W3CDTF">2018-07-06T13:32:13Z</dcterms:modified>
</cp:coreProperties>
</file>